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38\1 výzva\"/>
    </mc:Choice>
  </mc:AlternateContent>
  <xr:revisionPtr revIDLastSave="0" documentId="13_ncr:1_{ED9F9724-4D30-4698-A2CA-FB9C26E863F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T15" i="1"/>
  <c r="T14" i="1"/>
  <c r="S14" i="1"/>
  <c r="P15" i="1"/>
  <c r="P14" i="1"/>
  <c r="T12" i="1"/>
  <c r="S13" i="1"/>
  <c r="S12" i="1" l="1"/>
  <c r="P12" i="1"/>
  <c r="P11" i="1" l="1"/>
  <c r="P10" i="1"/>
  <c r="P9" i="1"/>
  <c r="P8" i="1"/>
  <c r="P7" i="1"/>
  <c r="Q18" i="1" s="1"/>
  <c r="S11" i="1" l="1"/>
  <c r="T11" i="1"/>
  <c r="S7" i="1" l="1"/>
  <c r="T7" i="1"/>
  <c r="S8" i="1"/>
  <c r="T8" i="1"/>
  <c r="S9" i="1"/>
  <c r="T9" i="1"/>
  <c r="S10" i="1"/>
  <c r="T10" i="1"/>
  <c r="R18" i="1" l="1"/>
</calcChain>
</file>

<file path=xl/sharedStrings.xml><?xml version="1.0" encoding="utf-8"?>
<sst xmlns="http://schemas.openxmlformats.org/spreadsheetml/2006/main" count="87" uniqueCount="64">
  <si>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</si>
  <si>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</si>
  <si>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</si>
  <si>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</si>
  <si>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</si>
  <si>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</si>
  <si>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</si>
  <si>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</si>
  <si>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</si>
  <si>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</si>
  <si>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</si>
  <si>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</si>
  <si>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</si>
  <si>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</si>
  <si>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</si>
  <si>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</si>
  <si>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</si>
  <si>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</si>
  <si>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</si>
  <si>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</si>
  <si>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</si>
  <si>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</si>
  <si>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</si>
  <si>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</si>
  <si>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</si>
  <si>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</si>
  <si>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</si>
  <si>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</si>
  <si>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</si>
  <si>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</si>
  <si>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</si>
  <si>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</si>
  <si>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</si>
  <si>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</si>
  <si>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</si>
  <si>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</si>
  <si>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</si>
  <si>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Ing. Simona Houdková,
Tel.: 37763 3601,
608 551 815</t>
  </si>
  <si>
    <t>Univerzitní 22,
301 00 Plzeň,
Fakulta ekonomická - Katedra podnikové ekonomiky a managementu,
místnost UK 412</t>
  </si>
  <si>
    <t xml:space="preserve">Příloha č. 2 Kupní smlouvy - technická specifikace
Výpočetní technika (III.) 138 - 2025 </t>
  </si>
  <si>
    <t>Samostatná faktura</t>
  </si>
  <si>
    <t xml:space="preserve">Klávesnice bezdrátová dobíjecí </t>
  </si>
  <si>
    <t xml:space="preserve">Myš bezdrátová dobíjecí </t>
  </si>
  <si>
    <t xml:space="preserve">Nabíjecí adaptér 70W USB-C </t>
  </si>
  <si>
    <t xml:space="preserve">Kabel k napájecímu adaptéru </t>
  </si>
  <si>
    <t xml:space="preserve">Replikátor portů  </t>
  </si>
  <si>
    <t>Bezdrátové připojení Bluetooth.
Automatické spárování se zařízeními Apple.
S oddělenou numerickou částí.
Česká lokalizace.
Snímač otisků prstů.
Dobíjecí baterie s výdrží min. 1 měsíc.
Včetně kabelu USB-C na dobíjení.
Barva stříbrná a bílá.</t>
  </si>
  <si>
    <t>Bezdrátové připojení Bluetooth.
Snímání povrchu laserové.
Bez kolečka.
Automatické spárování se zařízeními Apple.
Dobíjecí baterie s výdrží min. 1 měsíc.
Včetně kabelu USB-C na dobíjení.
Barva bílá.</t>
  </si>
  <si>
    <t>Výkon nabíjení min. 70W.
Připojení USB-C.
Vhodný pro maximálně rychlé nabíjeni Apple MacBook Air a MacBook Pro.
Barva bílá.</t>
  </si>
  <si>
    <t>Power delivery 100W.
Data min. USB-C 3.2 gen.1.
Délka min. 15 cm.
Barva bílá.</t>
  </si>
  <si>
    <t>Připojení k zařízení: USB-C, Thunderbolt 4.
Porty minimálně:
  1x HDMI 2.1, 8K/30Hz, 4K/144Hz
  4x USB-C, USB 3.2. Gen.2 – 10Gbps
  1x USB-C, Power Delivery 100W
  Čtečka karet SD, UHS-II
  Ethernet.
Barva černá nebo šedá.</t>
  </si>
  <si>
    <t>Notebook</t>
  </si>
  <si>
    <t>Ing. Ladislav Pešička, Ph.D.,
Tel.: 37763 2469</t>
  </si>
  <si>
    <t>Technická 8, 
301 00 Plzeň, 
Fakulta aplikovaných věd - Katedra informatiky a výpočetní techniky,
místnost UN 358</t>
  </si>
  <si>
    <t>Záruka na zboží min. 3 roky, 
servis NBD on-site.</t>
  </si>
  <si>
    <t>Operační systém Windows 11 Pro, předinstalovaný (nesmí to být licence typu K12 (EDU)).
OS Windows požadujeme z důvodu kompatibility s interními aplikacemi ZČU (Stag, Magion,...).</t>
  </si>
  <si>
    <t>64bitový procesor v sestavě s výkonem minimálně 23 000 bodů podle www.cpubenchmark.net.
Velikost displeje 14" s poměrem stran 16:10.
Displej typu IPS - antireflexní s rozlišením minimálně 1920 x 1200 px.
Paměť RAM typu DDR5 o velikosti minimálně 32GB s frekvencí minimálně 4800MHz.
Integrovaná grafická karta s min. 4 300 bodů podle www.videocardbenchmark.net.
Úložiště typu SSD s kapacitou minimálně 1TB využívající rozhraní M.2 NVMe PCIe 4.0.
M.2 alespoň 1x volný pro možnost rozšíření.
Rozhraní následujících typů min.: 
2x rozhraní USB-C s funkcí Power Delivery a DisplayPort, 
1x USB 3.2 Gen 2, 
1x USB 3.2 Gen 1, 
1x HDMI, 
1x audio combo jack, 
1x RJ-45.
Podsvícená klávesnice s polohovacím prvkem integrovaným v klávesnici s funkcí skrolování, samostatná tlačítka myši nad/pod touchpadem.
Čtečka otisku prstů.
Modul TPM 2.0.
Webkamera min. 1080p.
Kapacita baterie minimálně 57 Wh.
Bezdrátová konektivita min. Wifi 6E, Bluetooth min. v5.3.
Hmotnost maximálně 1,5 kg.</t>
  </si>
  <si>
    <t>Bc. Martin Šafránek,
Tel.: 37763 4792</t>
  </si>
  <si>
    <t>Teslova 9,
301 00 Plzeň,
Nové technologie – výzkumné centrum - Správa výzkumného centra,
místnost TF 102</t>
  </si>
  <si>
    <t>Širokoúhlý monitor LCD 34" 21:9</t>
  </si>
  <si>
    <t>Širokoúhlý monitor LCD, velikost úhlopříčky min. 34", rozlišení min. QHD 3840 × 1440, rozhraní HDMI nebo displayport, jas min. 300 cd/m2, typ panelu VA. Displayport a HDMI kabel musí byt součástí dodávky.
Záruka 3 roky.</t>
  </si>
  <si>
    <t>Záruka na zboží 3 roky.</t>
  </si>
  <si>
    <t>Monitor LCD 32" 16:9</t>
  </si>
  <si>
    <t>Monitor LCD, velikost úhlopříčky 32", rozlišení 4K 3840 × 2160, rozhraní HDMI nebo displayport, jas min. 300 cd/m2, typ panelu VA. 
Displayport a HDMI kabel musí byt součástí dodávky.
Záruka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</si>
</sst>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8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30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0" fontId="27" fillId="4" borderId="15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16" fillId="6" borderId="16" xfId="0" applyFont="1" applyFill="1" applyBorder="1" applyAlignment="1" applyProtection="1">
      <alignment horizontal="center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6" fillId="6" borderId="17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left" vertical="center" wrapText="1" indent="1"/>
    </xf>
    <xf numFmtId="0" fontId="27" fillId="4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7" fillId="4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6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horizontal="left" vertical="center" wrapText="1" indent="1"/>
    </xf>
    <xf numFmtId="0" fontId="27" fillId="4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6" fillId="6" borderId="24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1" fillId="3" borderId="24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left" vertical="center" wrapText="1" indent="1"/>
    </xf>
    <xf numFmtId="0" fontId="27" fillId="4" borderId="26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8" fillId="3" borderId="26" xfId="0" applyFont="1" applyFill="1" applyBorder="1" applyAlignment="1" applyProtection="1">
      <alignment horizontal="center" vertical="center" wrapText="1"/>
    </xf>
    <xf numFmtId="0" fontId="16" fillId="6" borderId="26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10" fillId="3" borderId="26" xfId="0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0" fontId="17" fillId="4" borderId="21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26" xfId="0" applyFont="1" applyFill="1" applyBorder="1" applyAlignment="1" applyProtection="1">
      <alignment horizontal="lef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6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3" zoomScaleNormal="53" workbookViewId="0">
      <selection activeCell="O4" sqref="O4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64" customWidth="1"/>
    <col min="5" max="5" width="10.5703125" style="22" customWidth="1"/>
    <col min="6" max="6" width="137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8.28515625" style="1" hidden="1" customWidth="1"/>
    <col min="12" max="12" width="31" style="1" customWidth="1"/>
    <col min="13" max="13" width="29.140625" style="1" customWidth="1"/>
    <col min="14" max="14" width="31.7109375" style="6" customWidth="1"/>
    <col min="15" max="15" width="27.28515625" style="6" customWidth="1"/>
    <col min="16" max="16" width="17.7109375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39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35</v>
      </c>
      <c r="I6" s="32" t="s">
        <v>19</v>
      </c>
      <c r="J6" s="29" t="s">
        <v>20</v>
      </c>
      <c r="K6" s="29" t="s">
        <v>36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146.25" customHeight="1" thickTop="1" x14ac:dyDescent="0.25">
      <c r="A7" s="37"/>
      <c r="B7" s="38">
        <v>1</v>
      </c>
      <c r="C7" s="39" t="s">
        <v>41</v>
      </c>
      <c r="D7" s="40">
        <v>1</v>
      </c>
      <c r="E7" s="41" t="s">
        <v>32</v>
      </c>
      <c r="F7" s="42" t="s">
        <v>46</v>
      </c>
      <c r="G7" s="165"/>
      <c r="H7" s="43" t="s">
        <v>33</v>
      </c>
      <c r="I7" s="44" t="s">
        <v>40</v>
      </c>
      <c r="J7" s="45" t="s">
        <v>33</v>
      </c>
      <c r="K7" s="46"/>
      <c r="L7" s="47"/>
      <c r="M7" s="48" t="s">
        <v>37</v>
      </c>
      <c r="N7" s="49" t="s">
        <v>38</v>
      </c>
      <c r="O7" s="50" t="s">
        <v>34</v>
      </c>
      <c r="P7" s="51">
        <f>D7*Q7</f>
        <v>4050</v>
      </c>
      <c r="Q7" s="52">
        <v>4050</v>
      </c>
      <c r="R7" s="171"/>
      <c r="S7" s="53">
        <f>D7*R7</f>
        <v>0</v>
      </c>
      <c r="T7" s="54" t="str">
        <f t="shared" ref="T7:T10" si="0">IF(ISNUMBER(R7), IF(R7&gt;Q7,"NEVYHOVUJE","VYHOVUJE")," ")</f>
        <v xml:space="preserve"> </v>
      </c>
      <c r="U7" s="55"/>
      <c r="V7" s="56" t="s">
        <v>15</v>
      </c>
    </row>
    <row r="8" spans="1:22" ht="134.25" customHeight="1" x14ac:dyDescent="0.25">
      <c r="A8" s="37"/>
      <c r="B8" s="38">
        <v>2</v>
      </c>
      <c r="C8" s="57" t="s">
        <v>42</v>
      </c>
      <c r="D8" s="40">
        <v>1</v>
      </c>
      <c r="E8" s="41" t="s">
        <v>32</v>
      </c>
      <c r="F8" s="42" t="s">
        <v>47</v>
      </c>
      <c r="G8" s="165"/>
      <c r="H8" s="43" t="s">
        <v>33</v>
      </c>
      <c r="I8" s="58"/>
      <c r="J8" s="59"/>
      <c r="K8" s="60"/>
      <c r="L8" s="61"/>
      <c r="M8" s="62"/>
      <c r="N8" s="63"/>
      <c r="O8" s="64"/>
      <c r="P8" s="51">
        <f>D8*Q8</f>
        <v>1736</v>
      </c>
      <c r="Q8" s="52">
        <v>1736</v>
      </c>
      <c r="R8" s="171"/>
      <c r="S8" s="53">
        <f>D8*R8</f>
        <v>0</v>
      </c>
      <c r="T8" s="54" t="str">
        <f t="shared" si="0"/>
        <v xml:space="preserve"> </v>
      </c>
      <c r="U8" s="65"/>
      <c r="V8" s="66" t="s">
        <v>14</v>
      </c>
    </row>
    <row r="9" spans="1:22" ht="87.75" customHeight="1" x14ac:dyDescent="0.25">
      <c r="A9" s="37"/>
      <c r="B9" s="38">
        <v>3</v>
      </c>
      <c r="C9" s="57" t="s">
        <v>43</v>
      </c>
      <c r="D9" s="40">
        <v>2</v>
      </c>
      <c r="E9" s="41" t="s">
        <v>32</v>
      </c>
      <c r="F9" s="42" t="s">
        <v>48</v>
      </c>
      <c r="G9" s="165"/>
      <c r="H9" s="43" t="s">
        <v>33</v>
      </c>
      <c r="I9" s="58"/>
      <c r="J9" s="59"/>
      <c r="K9" s="60"/>
      <c r="L9" s="61"/>
      <c r="M9" s="62"/>
      <c r="N9" s="63"/>
      <c r="O9" s="64"/>
      <c r="P9" s="51">
        <f>D9*Q9</f>
        <v>2646</v>
      </c>
      <c r="Q9" s="52">
        <v>1323</v>
      </c>
      <c r="R9" s="171"/>
      <c r="S9" s="53">
        <f>D9*R9</f>
        <v>0</v>
      </c>
      <c r="T9" s="54" t="str">
        <f t="shared" si="0"/>
        <v xml:space="preserve"> </v>
      </c>
      <c r="U9" s="65"/>
      <c r="V9" s="67" t="s">
        <v>13</v>
      </c>
    </row>
    <row r="10" spans="1:22" ht="84.75" customHeight="1" x14ac:dyDescent="0.25">
      <c r="A10" s="37"/>
      <c r="B10" s="38">
        <v>4</v>
      </c>
      <c r="C10" s="68" t="s">
        <v>44</v>
      </c>
      <c r="D10" s="40">
        <v>2</v>
      </c>
      <c r="E10" s="41" t="s">
        <v>32</v>
      </c>
      <c r="F10" s="42" t="s">
        <v>49</v>
      </c>
      <c r="G10" s="165"/>
      <c r="H10" s="43" t="s">
        <v>33</v>
      </c>
      <c r="I10" s="58"/>
      <c r="J10" s="59"/>
      <c r="K10" s="60"/>
      <c r="L10" s="61"/>
      <c r="M10" s="62"/>
      <c r="N10" s="63"/>
      <c r="O10" s="64"/>
      <c r="P10" s="51">
        <f>D10*Q10</f>
        <v>496</v>
      </c>
      <c r="Q10" s="52">
        <v>248</v>
      </c>
      <c r="R10" s="171"/>
      <c r="S10" s="53">
        <f>D10*R10</f>
        <v>0</v>
      </c>
      <c r="T10" s="54" t="str">
        <f t="shared" si="0"/>
        <v xml:space="preserve"> </v>
      </c>
      <c r="U10" s="65"/>
      <c r="V10" s="69"/>
    </row>
    <row r="11" spans="1:22" ht="139.5" customHeight="1" thickBot="1" x14ac:dyDescent="0.3">
      <c r="A11" s="37"/>
      <c r="B11" s="70">
        <v>5</v>
      </c>
      <c r="C11" s="71" t="s">
        <v>45</v>
      </c>
      <c r="D11" s="72">
        <v>3</v>
      </c>
      <c r="E11" s="73" t="s">
        <v>32</v>
      </c>
      <c r="F11" s="74" t="s">
        <v>50</v>
      </c>
      <c r="G11" s="166"/>
      <c r="H11" s="75" t="s">
        <v>33</v>
      </c>
      <c r="I11" s="58"/>
      <c r="J11" s="59"/>
      <c r="K11" s="60"/>
      <c r="L11" s="61"/>
      <c r="M11" s="62"/>
      <c r="N11" s="63"/>
      <c r="O11" s="64"/>
      <c r="P11" s="76">
        <f>D11*Q11</f>
        <v>5703</v>
      </c>
      <c r="Q11" s="77">
        <v>1901</v>
      </c>
      <c r="R11" s="171"/>
      <c r="S11" s="78">
        <f>D11*R11</f>
        <v>0</v>
      </c>
      <c r="T11" s="79" t="str">
        <f t="shared" ref="T11" si="1">IF(ISNUMBER(R11), IF(R11&gt;Q11,"NEVYHOVUJE","VYHOVUJE")," ")</f>
        <v xml:space="preserve"> </v>
      </c>
      <c r="U11" s="65"/>
      <c r="V11" s="69"/>
    </row>
    <row r="12" spans="1:22" ht="345.75" customHeight="1" x14ac:dyDescent="0.25">
      <c r="A12" s="37"/>
      <c r="B12" s="80">
        <v>6</v>
      </c>
      <c r="C12" s="81" t="s">
        <v>51</v>
      </c>
      <c r="D12" s="82">
        <v>1</v>
      </c>
      <c r="E12" s="83" t="s">
        <v>32</v>
      </c>
      <c r="F12" s="84" t="s">
        <v>56</v>
      </c>
      <c r="G12" s="167"/>
      <c r="H12" s="167"/>
      <c r="I12" s="81" t="s">
        <v>40</v>
      </c>
      <c r="J12" s="81" t="s">
        <v>33</v>
      </c>
      <c r="K12" s="85"/>
      <c r="L12" s="86" t="s">
        <v>54</v>
      </c>
      <c r="M12" s="87" t="s">
        <v>52</v>
      </c>
      <c r="N12" s="88" t="s">
        <v>53</v>
      </c>
      <c r="O12" s="89" t="s">
        <v>34</v>
      </c>
      <c r="P12" s="90">
        <f>D12*Q12</f>
        <v>23500</v>
      </c>
      <c r="Q12" s="91">
        <v>23500</v>
      </c>
      <c r="R12" s="172"/>
      <c r="S12" s="92">
        <f>D12*R12</f>
        <v>0</v>
      </c>
      <c r="T12" s="93" t="str">
        <f>IF(R12+R13, IF(R12+R13&gt;Q12,"NEVYHOVUJE","VYHOVUJE")," ")</f>
        <v xml:space="preserve"> </v>
      </c>
      <c r="U12" s="94"/>
      <c r="V12" s="95" t="s">
        <v>11</v>
      </c>
    </row>
    <row r="13" spans="1:22" ht="63.75" customHeight="1" thickBot="1" x14ac:dyDescent="0.3">
      <c r="A13" s="37"/>
      <c r="B13" s="96"/>
      <c r="C13" s="97"/>
      <c r="D13" s="98"/>
      <c r="E13" s="99"/>
      <c r="F13" s="100" t="s">
        <v>55</v>
      </c>
      <c r="G13" s="168"/>
      <c r="H13" s="101" t="s">
        <v>33</v>
      </c>
      <c r="I13" s="102"/>
      <c r="J13" s="102"/>
      <c r="K13" s="60"/>
      <c r="L13" s="103"/>
      <c r="M13" s="62"/>
      <c r="N13" s="63"/>
      <c r="O13" s="64"/>
      <c r="P13" s="104"/>
      <c r="Q13" s="105"/>
      <c r="R13" s="173"/>
      <c r="S13" s="106">
        <f>D12*R13</f>
        <v>0</v>
      </c>
      <c r="T13" s="107"/>
      <c r="U13" s="65"/>
      <c r="V13" s="69"/>
    </row>
    <row r="14" spans="1:22" ht="68.25" customHeight="1" x14ac:dyDescent="0.25">
      <c r="A14" s="37"/>
      <c r="B14" s="108">
        <v>7</v>
      </c>
      <c r="C14" s="109" t="s">
        <v>59</v>
      </c>
      <c r="D14" s="110">
        <v>1</v>
      </c>
      <c r="E14" s="111" t="s">
        <v>32</v>
      </c>
      <c r="F14" s="112" t="s">
        <v>60</v>
      </c>
      <c r="G14" s="169"/>
      <c r="H14" s="113" t="s">
        <v>33</v>
      </c>
      <c r="I14" s="114" t="s">
        <v>40</v>
      </c>
      <c r="J14" s="114" t="s">
        <v>33</v>
      </c>
      <c r="K14" s="115"/>
      <c r="L14" s="116" t="s">
        <v>61</v>
      </c>
      <c r="M14" s="117" t="s">
        <v>57</v>
      </c>
      <c r="N14" s="117" t="s">
        <v>58</v>
      </c>
      <c r="O14" s="89" t="s">
        <v>34</v>
      </c>
      <c r="P14" s="118">
        <f>D14*Q14</f>
        <v>6200</v>
      </c>
      <c r="Q14" s="119">
        <v>6200</v>
      </c>
      <c r="R14" s="174"/>
      <c r="S14" s="120">
        <f>D14*R14</f>
        <v>0</v>
      </c>
      <c r="T14" s="121" t="str">
        <f t="shared" ref="T14" si="2">IF(ISNUMBER(R14), IF(R14&gt;Q14,"NEVYHOVUJE","VYHOVUJE")," ")</f>
        <v xml:space="preserve"> </v>
      </c>
      <c r="U14" s="122"/>
      <c r="V14" s="123" t="s">
        <v>12</v>
      </c>
    </row>
    <row r="15" spans="1:22" ht="68.25" customHeight="1" thickBot="1" x14ac:dyDescent="0.3">
      <c r="A15" s="37"/>
      <c r="B15" s="124">
        <v>8</v>
      </c>
      <c r="C15" s="125" t="s">
        <v>62</v>
      </c>
      <c r="D15" s="126">
        <v>1</v>
      </c>
      <c r="E15" s="127" t="s">
        <v>32</v>
      </c>
      <c r="F15" s="128" t="s">
        <v>63</v>
      </c>
      <c r="G15" s="170"/>
      <c r="H15" s="129" t="s">
        <v>33</v>
      </c>
      <c r="I15" s="130"/>
      <c r="J15" s="130"/>
      <c r="K15" s="131"/>
      <c r="L15" s="132" t="s">
        <v>61</v>
      </c>
      <c r="M15" s="133"/>
      <c r="N15" s="133"/>
      <c r="O15" s="134"/>
      <c r="P15" s="135">
        <f>D15*Q15</f>
        <v>5400</v>
      </c>
      <c r="Q15" s="136">
        <v>5400</v>
      </c>
      <c r="R15" s="175"/>
      <c r="S15" s="137">
        <f>D15*R15</f>
        <v>0</v>
      </c>
      <c r="T15" s="138" t="str">
        <f t="shared" ref="T15" si="3">IF(ISNUMBER(R15), IF(R15&gt;Q15,"NEVYHOVUJE","VYHOVUJE")," ")</f>
        <v xml:space="preserve"> </v>
      </c>
      <c r="U15" s="139"/>
      <c r="V15" s="140"/>
    </row>
    <row r="16" spans="1:22" ht="17.45" customHeight="1" thickTop="1" thickBot="1" x14ac:dyDescent="0.3">
      <c r="B16" s="141"/>
      <c r="C16" s="1"/>
      <c r="D16" s="1"/>
      <c r="E16" s="1"/>
      <c r="F16" s="1"/>
      <c r="G16" s="1"/>
      <c r="H16" s="1"/>
      <c r="I16" s="1"/>
      <c r="J16" s="1"/>
      <c r="N16" s="1"/>
      <c r="O16" s="1"/>
      <c r="P16" s="1"/>
    </row>
    <row r="17" spans="2:22" ht="51.75" customHeight="1" thickTop="1" thickBot="1" x14ac:dyDescent="0.3">
      <c r="B17" s="142" t="s">
        <v>28</v>
      </c>
      <c r="C17" s="142"/>
      <c r="D17" s="142"/>
      <c r="E17" s="142"/>
      <c r="F17" s="142"/>
      <c r="G17" s="142"/>
      <c r="H17" s="143"/>
      <c r="I17" s="143"/>
      <c r="J17" s="144"/>
      <c r="K17" s="144"/>
      <c r="L17" s="27"/>
      <c r="M17" s="27"/>
      <c r="N17" s="27"/>
      <c r="O17" s="145"/>
      <c r="P17" s="145"/>
      <c r="Q17" s="146" t="s">
        <v>9</v>
      </c>
      <c r="R17" s="147" t="s">
        <v>10</v>
      </c>
      <c r="S17" s="148"/>
      <c r="T17" s="149"/>
      <c r="U17" s="150"/>
      <c r="V17" s="151"/>
    </row>
    <row r="18" spans="2:22" ht="50.45" customHeight="1" thickTop="1" thickBot="1" x14ac:dyDescent="0.3">
      <c r="B18" s="152" t="s">
        <v>27</v>
      </c>
      <c r="C18" s="152"/>
      <c r="D18" s="152"/>
      <c r="E18" s="152"/>
      <c r="F18" s="152"/>
      <c r="G18" s="152"/>
      <c r="H18" s="152"/>
      <c r="I18" s="153"/>
      <c r="L18" s="7"/>
      <c r="M18" s="7"/>
      <c r="N18" s="7"/>
      <c r="O18" s="154"/>
      <c r="P18" s="154"/>
      <c r="Q18" s="155">
        <f>SUM(P7:P15)</f>
        <v>49731</v>
      </c>
      <c r="R18" s="156">
        <f>SUM(S7:S15)</f>
        <v>0</v>
      </c>
      <c r="S18" s="157"/>
      <c r="T18" s="158"/>
    </row>
    <row r="19" spans="2:22" ht="15.75" thickTop="1" x14ac:dyDescent="0.25">
      <c r="B19" s="159" t="s">
        <v>30</v>
      </c>
      <c r="C19" s="159"/>
      <c r="D19" s="159"/>
      <c r="E19" s="159"/>
      <c r="F19" s="159"/>
      <c r="G19" s="159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2" x14ac:dyDescent="0.25">
      <c r="B20" s="160"/>
      <c r="C20" s="160"/>
      <c r="D20" s="160"/>
      <c r="E20" s="160"/>
      <c r="F20" s="16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2" x14ac:dyDescent="0.25">
      <c r="B21" s="160"/>
      <c r="C21" s="160"/>
      <c r="D21" s="160"/>
      <c r="E21" s="160"/>
      <c r="F21" s="16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2" x14ac:dyDescent="0.25">
      <c r="B22" s="161"/>
      <c r="C22" s="162"/>
      <c r="D22" s="162"/>
      <c r="E22" s="162"/>
      <c r="F22" s="16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2" ht="19.899999999999999" customHeight="1" x14ac:dyDescent="0.25">
      <c r="C23" s="144"/>
      <c r="D23" s="163"/>
      <c r="E23" s="144"/>
      <c r="F23" s="14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2" ht="19.899999999999999" customHeight="1" x14ac:dyDescent="0.25">
      <c r="C24" s="144"/>
      <c r="D24" s="163"/>
      <c r="E24" s="144"/>
      <c r="F24" s="14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2" ht="19.899999999999999" customHeight="1" x14ac:dyDescent="0.25">
      <c r="C25" s="144"/>
      <c r="D25" s="163"/>
      <c r="E25" s="144"/>
      <c r="F25" s="14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2" ht="19.899999999999999" customHeight="1" x14ac:dyDescent="0.25">
      <c r="C26" s="144"/>
      <c r="D26" s="163"/>
      <c r="E26" s="144"/>
      <c r="F26" s="14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2" ht="19.899999999999999" customHeight="1" x14ac:dyDescent="0.25">
      <c r="C27" s="144"/>
      <c r="D27" s="163"/>
      <c r="E27" s="144"/>
      <c r="F27" s="14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2" ht="19.899999999999999" customHeight="1" x14ac:dyDescent="0.25">
      <c r="C28" s="144"/>
      <c r="D28" s="163"/>
      <c r="E28" s="144"/>
      <c r="F28" s="14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2" ht="19.899999999999999" customHeight="1" x14ac:dyDescent="0.25">
      <c r="C29" s="144"/>
      <c r="D29" s="163"/>
      <c r="E29" s="144"/>
      <c r="F29" s="14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2" ht="19.899999999999999" customHeight="1" x14ac:dyDescent="0.25">
      <c r="C30" s="144"/>
      <c r="D30" s="163"/>
      <c r="E30" s="144"/>
      <c r="F30" s="14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2" ht="19.899999999999999" customHeight="1" x14ac:dyDescent="0.25">
      <c r="C31" s="144"/>
      <c r="D31" s="163"/>
      <c r="E31" s="144"/>
      <c r="F31" s="14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2" ht="19.899999999999999" customHeight="1" x14ac:dyDescent="0.25">
      <c r="C32" s="144"/>
      <c r="D32" s="163"/>
      <c r="E32" s="144"/>
      <c r="F32" s="14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44"/>
      <c r="D33" s="163"/>
      <c r="E33" s="144"/>
      <c r="F33" s="14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44"/>
      <c r="D34" s="163"/>
      <c r="E34" s="144"/>
      <c r="F34" s="14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44"/>
      <c r="D35" s="163"/>
      <c r="E35" s="144"/>
      <c r="F35" s="14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44"/>
      <c r="D36" s="163"/>
      <c r="E36" s="144"/>
      <c r="F36" s="14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44"/>
      <c r="D37" s="163"/>
      <c r="E37" s="144"/>
      <c r="F37" s="14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44"/>
      <c r="D38" s="163"/>
      <c r="E38" s="144"/>
      <c r="F38" s="14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44"/>
      <c r="D39" s="163"/>
      <c r="E39" s="144"/>
      <c r="F39" s="14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44"/>
      <c r="D40" s="163"/>
      <c r="E40" s="144"/>
      <c r="F40" s="14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44"/>
      <c r="D41" s="163"/>
      <c r="E41" s="144"/>
      <c r="F41" s="14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44"/>
      <c r="D42" s="163"/>
      <c r="E42" s="144"/>
      <c r="F42" s="14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44"/>
      <c r="D43" s="163"/>
      <c r="E43" s="144"/>
      <c r="F43" s="14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44"/>
      <c r="D44" s="163"/>
      <c r="E44" s="144"/>
      <c r="F44" s="14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44"/>
      <c r="D45" s="163"/>
      <c r="E45" s="144"/>
      <c r="F45" s="14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44"/>
      <c r="D46" s="163"/>
      <c r="E46" s="144"/>
      <c r="F46" s="14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44"/>
      <c r="D47" s="163"/>
      <c r="E47" s="144"/>
      <c r="F47" s="14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44"/>
      <c r="D48" s="163"/>
      <c r="E48" s="144"/>
      <c r="F48" s="14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44"/>
      <c r="D49" s="163"/>
      <c r="E49" s="144"/>
      <c r="F49" s="14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44"/>
      <c r="D50" s="163"/>
      <c r="E50" s="144"/>
      <c r="F50" s="14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44"/>
      <c r="D51" s="163"/>
      <c r="E51" s="144"/>
      <c r="F51" s="14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44"/>
      <c r="D52" s="163"/>
      <c r="E52" s="144"/>
      <c r="F52" s="14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44"/>
      <c r="D53" s="163"/>
      <c r="E53" s="144"/>
      <c r="F53" s="14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44"/>
      <c r="D54" s="163"/>
      <c r="E54" s="144"/>
      <c r="F54" s="14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44"/>
      <c r="D55" s="163"/>
      <c r="E55" s="144"/>
      <c r="F55" s="14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44"/>
      <c r="D56" s="163"/>
      <c r="E56" s="144"/>
      <c r="F56" s="14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44"/>
      <c r="D57" s="163"/>
      <c r="E57" s="144"/>
      <c r="F57" s="14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44"/>
      <c r="D58" s="163"/>
      <c r="E58" s="144"/>
      <c r="F58" s="14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44"/>
      <c r="D59" s="163"/>
      <c r="E59" s="144"/>
      <c r="F59" s="14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44"/>
      <c r="D60" s="163"/>
      <c r="E60" s="144"/>
      <c r="F60" s="14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44"/>
      <c r="D61" s="163"/>
      <c r="E61" s="144"/>
      <c r="F61" s="14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44"/>
      <c r="D62" s="163"/>
      <c r="E62" s="144"/>
      <c r="F62" s="14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44"/>
      <c r="D63" s="163"/>
      <c r="E63" s="144"/>
      <c r="F63" s="14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44"/>
      <c r="D64" s="163"/>
      <c r="E64" s="144"/>
      <c r="F64" s="14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44"/>
      <c r="D65" s="163"/>
      <c r="E65" s="144"/>
      <c r="F65" s="14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44"/>
      <c r="D66" s="163"/>
      <c r="E66" s="144"/>
      <c r="F66" s="14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44"/>
      <c r="D67" s="163"/>
      <c r="E67" s="144"/>
      <c r="F67" s="14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44"/>
      <c r="D68" s="163"/>
      <c r="E68" s="144"/>
      <c r="F68" s="14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44"/>
      <c r="D69" s="163"/>
      <c r="E69" s="144"/>
      <c r="F69" s="14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44"/>
      <c r="D70" s="163"/>
      <c r="E70" s="144"/>
      <c r="F70" s="14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44"/>
      <c r="D71" s="163"/>
      <c r="E71" s="144"/>
      <c r="F71" s="14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44"/>
      <c r="D72" s="163"/>
      <c r="E72" s="144"/>
      <c r="F72" s="14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44"/>
      <c r="D73" s="163"/>
      <c r="E73" s="144"/>
      <c r="F73" s="14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44"/>
      <c r="D74" s="163"/>
      <c r="E74" s="144"/>
      <c r="F74" s="14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44"/>
      <c r="D75" s="163"/>
      <c r="E75" s="144"/>
      <c r="F75" s="14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44"/>
      <c r="D76" s="163"/>
      <c r="E76" s="144"/>
      <c r="F76" s="14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44"/>
      <c r="D77" s="163"/>
      <c r="E77" s="144"/>
      <c r="F77" s="14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44"/>
      <c r="D78" s="163"/>
      <c r="E78" s="144"/>
      <c r="F78" s="14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44"/>
      <c r="D79" s="163"/>
      <c r="E79" s="144"/>
      <c r="F79" s="14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44"/>
      <c r="D80" s="163"/>
      <c r="E80" s="144"/>
      <c r="F80" s="14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44"/>
      <c r="D81" s="163"/>
      <c r="E81" s="144"/>
      <c r="F81" s="14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44"/>
      <c r="D82" s="163"/>
      <c r="E82" s="144"/>
      <c r="F82" s="14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44"/>
      <c r="D83" s="163"/>
      <c r="E83" s="144"/>
      <c r="F83" s="14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44"/>
      <c r="D84" s="163"/>
      <c r="E84" s="144"/>
      <c r="F84" s="14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44"/>
      <c r="D85" s="163"/>
      <c r="E85" s="144"/>
      <c r="F85" s="14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44"/>
      <c r="D86" s="163"/>
      <c r="E86" s="144"/>
      <c r="F86" s="14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44"/>
      <c r="D87" s="163"/>
      <c r="E87" s="144"/>
      <c r="F87" s="14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44"/>
      <c r="D88" s="163"/>
      <c r="E88" s="144"/>
      <c r="F88" s="14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44"/>
      <c r="D89" s="163"/>
      <c r="E89" s="144"/>
      <c r="F89" s="14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44"/>
      <c r="D90" s="163"/>
      <c r="E90" s="144"/>
      <c r="F90" s="14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44"/>
      <c r="D91" s="163"/>
      <c r="E91" s="144"/>
      <c r="F91" s="14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44"/>
      <c r="D92" s="163"/>
      <c r="E92" s="144"/>
      <c r="F92" s="14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44"/>
      <c r="D93" s="163"/>
      <c r="E93" s="144"/>
      <c r="F93" s="14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44"/>
      <c r="D94" s="163"/>
      <c r="E94" s="144"/>
      <c r="F94" s="14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44"/>
      <c r="D95" s="163"/>
      <c r="E95" s="144"/>
      <c r="F95" s="14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44"/>
      <c r="D96" s="163"/>
      <c r="E96" s="144"/>
      <c r="F96" s="144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44"/>
      <c r="D97" s="163"/>
      <c r="E97" s="144"/>
      <c r="F97" s="144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44"/>
      <c r="D98" s="163"/>
      <c r="E98" s="144"/>
      <c r="F98" s="144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xMYlYNUjY3Fez4YUttYW7qcx8wbnsn9wenvR7CDPaF5kELJVBzIOXtTro3wtJTQIgs4pqiibKhVPSqHGrvsMiQ==" saltValue="BkoXPuRgGqF6GBN6bE0eow==" spinCount="100000" sheet="1" objects="1" scenarios="1"/>
  <mergeCells count="39">
    <mergeCell ref="P12:P13"/>
    <mergeCell ref="Q12:Q13"/>
    <mergeCell ref="T12:T13"/>
    <mergeCell ref="M12:M13"/>
    <mergeCell ref="N12:N13"/>
    <mergeCell ref="U12:U13"/>
    <mergeCell ref="V12:V13"/>
    <mergeCell ref="O12:O13"/>
    <mergeCell ref="B1:D1"/>
    <mergeCell ref="G5:H5"/>
    <mergeCell ref="B19:G19"/>
    <mergeCell ref="R18:T18"/>
    <mergeCell ref="R17:T17"/>
    <mergeCell ref="B17:G17"/>
    <mergeCell ref="B18:H18"/>
    <mergeCell ref="B12:B13"/>
    <mergeCell ref="C12:C13"/>
    <mergeCell ref="D12:D13"/>
    <mergeCell ref="E12:E13"/>
    <mergeCell ref="I12:I13"/>
    <mergeCell ref="J12:J13"/>
    <mergeCell ref="K12:K13"/>
    <mergeCell ref="L12:L13"/>
    <mergeCell ref="U7:U11"/>
    <mergeCell ref="I7:I11"/>
    <mergeCell ref="J7:J11"/>
    <mergeCell ref="K7:K11"/>
    <mergeCell ref="V9:V11"/>
    <mergeCell ref="M7:M11"/>
    <mergeCell ref="N7:N11"/>
    <mergeCell ref="O7:O11"/>
    <mergeCell ref="I14:I15"/>
    <mergeCell ref="J14:J15"/>
    <mergeCell ref="K14:K15"/>
    <mergeCell ref="V14:V15"/>
    <mergeCell ref="U14:U15"/>
    <mergeCell ref="M14:M15"/>
    <mergeCell ref="N14:N15"/>
    <mergeCell ref="O14:O15"/>
  </mergeCells>
  <conditionalFormatting sqref="R7:R15 G7:H15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5">
    <cfRule type="notContainsBlanks" dxfId="4" priority="80">
      <formula>LEN(TRIM(G7))&gt;0</formula>
    </cfRule>
  </conditionalFormatting>
  <conditionalFormatting sqref="T7:T12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4:T15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" xr:uid="{06A1CED1-D9C4-4A2A-82DB-7F9A757A3F6A}">
      <formula1>"ANO,NE"</formula1>
    </dataValidation>
  </dataValidations>
  <hyperlinks>
    <hyperlink ref="H6" location="'Výpočetní technika'!B18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13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V7:V9 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2025-07-30T07:38:09Z</cp:lastPrinted>
  <dcterms:created xsi:type="dcterms:W3CDTF">2014-03-05T12:43:32Z</dcterms:created>
  <dcterms:modified xsi:type="dcterms:W3CDTF">2025-08-01T08:37:43Z</dcterms:modified>
</cp:coreProperties>
</file>